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<sst xmlns="http://schemas.openxmlformats.org/spreadsheetml/2006/main" count="56" uniqueCount="41">
  <si>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</si>
  <si>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</si>
  <si>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</si>
  <si>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</si>
  <si>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</si>
  <si>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</si>
  <si>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</si>
  <si>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</si>
  <si>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</si>
  <si>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</si>
  <si>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</si>
  <si>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</si>
  <si>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</si>
  <si>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</si>
  <si>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</si>
  <si>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</si>
  <si>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</si>
  <si>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</si>
  <si>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</si>
  <si>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</si>
  <si>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</si>
  <si>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</si>
  <si>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</si>
  <si>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</si>
  <si>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</si>
  <si>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</si>
  <si>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</si>
  <si>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</si>
  <si>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</si>
  <si>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</si>
  <si>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</si>
  <si>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</si>
  <si>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</si>
  <si>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</si>
  <si>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</si>
  <si>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</si>
  <si>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</si>
  <si>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</si>
  <si>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01.01.2019</t>
  </si>
  <si>
    <t>Отчет УК "Энергия" по исполнению договора управления МКД  Столичная,11,к.1  за период 01.01.2019 - 31.12.2019г.</t>
  </si>
  <si>
    <t>Задолженность собственников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</si>
</sst>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5" sqref="F5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39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38</v>
      </c>
      <c r="C4" s="96" t="s">
        <v>2</v>
      </c>
      <c r="D4" s="97" t="s">
        <v>3</v>
      </c>
      <c r="E4" s="98" t="s">
        <v>40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2190158.52</v>
      </c>
      <c r="C5" s="15">
        <f>C15+C43</f>
        <v>8187251.5800000001</v>
      </c>
      <c r="D5" s="15">
        <f>D15+D43</f>
        <v>8812648.209999999</v>
      </c>
      <c r="E5" s="15">
        <f>E15+E43</f>
        <v>1564761.8899999997</v>
      </c>
      <c r="F5" s="15">
        <f>F15+F43</f>
        <v>8335074.7300000004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38</v>
      </c>
      <c r="C10" s="96" t="s">
        <v>2</v>
      </c>
      <c r="D10" s="97" t="s">
        <v>3</v>
      </c>
      <c r="E10" s="98" t="s">
        <v>40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205248.38</v>
      </c>
      <c r="C11" s="30">
        <v>1822641.69</v>
      </c>
      <c r="D11" s="30">
        <v>1604053.36</v>
      </c>
      <c r="E11" s="31">
        <f>B11+C11-D11</f>
        <v>423836.70999999973</v>
      </c>
      <c r="F11" s="32">
        <f>C11</f>
        <v>1822641.69</v>
      </c>
      <c r="G11" s="33"/>
    </row>
    <row r="12" spans="1:11" ht="22.5" customHeight="1" x14ac:dyDescent="0.25">
      <c r="A12" s="28" t="s">
        <v>12</v>
      </c>
      <c r="B12" s="29">
        <v>577511.22</v>
      </c>
      <c r="C12" s="30">
        <v>2181901.9500000002</v>
      </c>
      <c r="D12" s="30">
        <v>2207894.37</v>
      </c>
      <c r="E12" s="31">
        <f>B12+C12-D12</f>
        <v>551518.79999999981</v>
      </c>
      <c r="F12" s="32">
        <f t="shared" ref="F12:F14" si="0">C12</f>
        <v>2181901.9500000002</v>
      </c>
      <c r="G12" s="33"/>
    </row>
    <row r="13" spans="1:11" ht="22.5" customHeight="1" x14ac:dyDescent="0.25">
      <c r="A13" s="28" t="s">
        <v>13</v>
      </c>
      <c r="B13" s="29">
        <v>125618.27</v>
      </c>
      <c r="C13" s="30">
        <v>1767537.84</v>
      </c>
      <c r="D13" s="30">
        <v>1600100.44</v>
      </c>
      <c r="E13" s="31">
        <f>B13+C13-D13</f>
        <v>293055.67000000016</v>
      </c>
      <c r="F13" s="32">
        <f t="shared" si="0"/>
        <v>1767537.84</v>
      </c>
      <c r="G13" s="34"/>
    </row>
    <row r="14" spans="1:11" ht="30" customHeight="1" thickBot="1" x14ac:dyDescent="0.3">
      <c r="A14" s="35" t="s">
        <v>14</v>
      </c>
      <c r="B14" s="36"/>
      <c r="C14" s="37">
        <v>128144.01</v>
      </c>
      <c r="D14" s="37">
        <v>68903.47</v>
      </c>
      <c r="E14" s="31">
        <f>B14+C14-D14</f>
        <v>59240.539999999994</v>
      </c>
      <c r="F14" s="32">
        <f t="shared" si="0"/>
        <v>128144.01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908377.87</v>
      </c>
      <c r="C15" s="39">
        <f>SUM(C11:C14)</f>
        <v>5900225.4900000002</v>
      </c>
      <c r="D15" s="39">
        <f>SUM(D11:D14)</f>
        <v>5480951.6399999997</v>
      </c>
      <c r="E15" s="40">
        <f>SUM(E11:E14)</f>
        <v>1327651.7199999997</v>
      </c>
      <c r="F15" s="41">
        <f>SUM(F11:F12:F13:F14)</f>
        <v>5900225.4900000002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38</v>
      </c>
      <c r="C19" s="96" t="s">
        <v>2</v>
      </c>
      <c r="D19" s="97" t="s">
        <v>3</v>
      </c>
      <c r="E19" s="98" t="s">
        <v>40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152742.78</v>
      </c>
      <c r="C20" s="60">
        <v>272532.38</v>
      </c>
      <c r="D20" s="60">
        <v>421729.09</v>
      </c>
      <c r="E20" s="61">
        <f>B20+C20-D20</f>
        <v>3546.070000000007</v>
      </c>
      <c r="F20" s="62">
        <f>SUM(F21:F25)</f>
        <v>317654.69</v>
      </c>
      <c r="G20" s="63"/>
      <c r="H20" s="94">
        <f>F20-C20</f>
        <v>45122.31</v>
      </c>
    </row>
    <row r="21" spans="1:14" x14ac:dyDescent="0.25">
      <c r="A21" s="138"/>
      <c r="B21" s="64"/>
      <c r="C21" s="65"/>
      <c r="D21" s="65"/>
      <c r="E21" s="66"/>
      <c r="F21" s="67">
        <v>125851.89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>
        <v>18079.189999999999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138233.03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35490.58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552903.84</v>
      </c>
      <c r="C26" s="110">
        <v>986522.54</v>
      </c>
      <c r="D26" s="110">
        <v>1334060.18</v>
      </c>
      <c r="E26" s="110">
        <f>B26+C26-D26</f>
        <v>205366.19999999995</v>
      </c>
      <c r="F26" s="62">
        <f>SUM(F27:F28)</f>
        <v>977563.97</v>
      </c>
      <c r="G26" s="63"/>
      <c r="H26" s="94">
        <f>F26-C26</f>
        <v>-8958.5700000000652</v>
      </c>
    </row>
    <row r="27" spans="1:14" x14ac:dyDescent="0.25">
      <c r="A27" s="139"/>
      <c r="B27" s="64"/>
      <c r="C27" s="65"/>
      <c r="D27" s="65"/>
      <c r="E27" s="66"/>
      <c r="F27" s="73">
        <v>966563.97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11000</v>
      </c>
      <c r="G28" s="136" t="s">
        <v>33</v>
      </c>
    </row>
    <row r="29" spans="1:14" ht="29.25" x14ac:dyDescent="0.25">
      <c r="A29" s="108" t="s">
        <v>20</v>
      </c>
      <c r="B29" s="102">
        <v>50843.07</v>
      </c>
      <c r="C29" s="103">
        <v>90717.11</v>
      </c>
      <c r="D29" s="103">
        <v>141560.18</v>
      </c>
      <c r="E29" s="104">
        <f>B29+C29-D29</f>
        <v>0</v>
      </c>
      <c r="F29" s="105">
        <v>39180.589999999997</v>
      </c>
      <c r="G29" s="106"/>
      <c r="H29" s="94">
        <f>F29-C29</f>
        <v>-51536.520000000004</v>
      </c>
    </row>
    <row r="30" spans="1:14" ht="15.75" thickBot="1" x14ac:dyDescent="0.3">
      <c r="A30" s="130"/>
      <c r="B30" s="131"/>
      <c r="C30" s="132"/>
      <c r="D30" s="132"/>
      <c r="E30" s="133"/>
      <c r="F30" s="90">
        <v>41049.79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42223.21</v>
      </c>
      <c r="G31" s="115" t="s">
        <v>30</v>
      </c>
    </row>
    <row r="32" spans="1:14" ht="30" thickBot="1" x14ac:dyDescent="0.3">
      <c r="A32" s="119" t="s">
        <v>21</v>
      </c>
      <c r="B32" s="120">
        <v>476809.5</v>
      </c>
      <c r="C32" s="121">
        <v>850750.68</v>
      </c>
      <c r="D32" s="121">
        <v>1327560.18</v>
      </c>
      <c r="E32" s="122">
        <f>B32+C32-D32</f>
        <v>0</v>
      </c>
      <c r="F32" s="123">
        <f>SUM(F33:F38)</f>
        <v>992509.91</v>
      </c>
      <c r="G32" s="11"/>
      <c r="H32" s="94">
        <f>F32-C32</f>
        <v>141759.22999999998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483912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319300.81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98348.68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52060.05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38888.370000000003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48481.46</v>
      </c>
      <c r="C41" s="75">
        <v>86503.38</v>
      </c>
      <c r="D41" s="75">
        <v>106786.94</v>
      </c>
      <c r="E41" s="76">
        <f>B41+C41-D41</f>
        <v>28197.899999999994</v>
      </c>
      <c r="F41" s="77">
        <f>SUM(F42)</f>
        <v>107940.08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107940.08</v>
      </c>
      <c r="G42" s="81" t="s">
        <v>36</v>
      </c>
      <c r="H42" s="94">
        <f>F41-C41</f>
        <v>21436.699999999997</v>
      </c>
    </row>
    <row r="43" spans="1:14" ht="34.5" customHeight="1" thickBot="1" x14ac:dyDescent="0.3">
      <c r="A43" s="111" t="s">
        <v>24</v>
      </c>
      <c r="B43" s="112">
        <f>B20+B26+B29+B32+B41</f>
        <v>1281780.6499999999</v>
      </c>
      <c r="C43" s="112">
        <f>C20+C26+C29+C32+C41</f>
        <v>2287026.09</v>
      </c>
      <c r="D43" s="112">
        <f>D20+D26+D29+D32+D41</f>
        <v>3331696.57</v>
      </c>
      <c r="E43" s="112">
        <f>E20+E26+E29+E32+E41</f>
        <v>237110.16999999995</v>
      </c>
      <c r="F43" s="112">
        <f>SUM(F41+F39+F32+F29+F26 +F20)</f>
        <v>2434849.2399999998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2021-04-16T07:51:37Z</dcterms:modified>
  <cp:category/>
  <cp:contentStatus/>
</cp:coreProperties>
</file>